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ΕΛΑΙΩΝ\2026\"/>
    </mc:Choice>
  </mc:AlternateContent>
  <xr:revisionPtr revIDLastSave="0" documentId="13_ncr:1_{B5DE8465-344A-4C55-94DC-808AA696676F}" xr6:coauthVersionLast="47" xr6:coauthVersionMax="47" xr10:uidLastSave="{00000000-0000-0000-0000-000000000000}"/>
  <bookViews>
    <workbookView xWindow="3120" yWindow="720" windowWidth="14355" windowHeight="15480" tabRatio="500" xr2:uid="{1B4F661E-8A06-4103-ACD6-4A7C01F7CAAB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B18" i="1"/>
  <c r="F17" i="1"/>
  <c r="E17" i="1"/>
  <c r="D17" i="1"/>
  <c r="G17" i="1" s="1"/>
  <c r="H17" i="1" s="1"/>
  <c r="C17" i="1"/>
  <c r="B17" i="1"/>
  <c r="E16" i="1"/>
  <c r="B16" i="1"/>
  <c r="G16" i="1" s="1"/>
  <c r="H16" i="1" s="1"/>
  <c r="F15" i="1"/>
  <c r="E15" i="1"/>
  <c r="D15" i="1"/>
  <c r="G15" i="1" s="1"/>
  <c r="H15" i="1" s="1"/>
  <c r="C15" i="1"/>
  <c r="B15" i="1"/>
  <c r="E14" i="1"/>
  <c r="D14" i="1"/>
  <c r="C14" i="1"/>
  <c r="G14" i="1" s="1"/>
  <c r="B14" i="1"/>
  <c r="F13" i="1"/>
  <c r="E13" i="1"/>
  <c r="D13" i="1"/>
  <c r="C13" i="1"/>
  <c r="B13" i="1"/>
  <c r="G13" i="1" s="1"/>
  <c r="H13" i="1" s="1"/>
  <c r="G18" i="1"/>
  <c r="H18" i="1"/>
</calcChain>
</file>

<file path=xl/sharedStrings.xml><?xml version="1.0" encoding="utf-8"?>
<sst xmlns="http://schemas.openxmlformats.org/spreadsheetml/2006/main" count="37" uniqueCount="29">
  <si>
    <t xml:space="preserve">ΕΛΛΗΝΙΚΗ ΔΗΜΟΚΡΑΤΙΑ                                                                                     </t>
  </si>
  <si>
    <t xml:space="preserve">ΠΕΡΙΦΕΡΕΙΑ ΚΕΝΤΡΙΚΗΣ ΜΑΚΕΔΟΝΙΑΣ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</si>
  <si>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</si>
  <si>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</si>
  <si>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</si>
  <si>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</si>
  <si>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ΕΛΑΙΟΛΑΔΩΝ KAI ΛΟΙΠΩΝ ΕΛΑΙΩΝ</t>
  </si>
  <si>
    <t>(σύμφωνα με το άρθρο 13 του Ν. 3438/2006)</t>
  </si>
  <si>
    <t>ΕΙΔΟΣ</t>
  </si>
  <si>
    <t>ΜΕΣΗ ΤΙΜΗ</t>
  </si>
  <si>
    <t>ΕΛΑΙΟΛΑΔΟ ΑΠΛΟ ΣΕ ΦΙΑΛΗ 1 L</t>
  </si>
  <si>
    <t>-</t>
  </si>
  <si>
    <t>ΕΛΑΙΟΛΑΔΟ ΑΠΛΟ ΣΕ ΔΟΧΕΙΟ 4 L</t>
  </si>
  <si>
    <t>ΕΛΑΙΟΛΑΔΟ ΕΞΑΙΡΕΤΙΚΟ ΠΑΡΘΕΝΟ ΣΕ ΦΙΑΛΗ 1 L</t>
  </si>
  <si>
    <t>ΑΡΑΒΟΣΙΤΕΛΑΙΟ 1 L</t>
  </si>
  <si>
    <t>ΑΡΑΒΟΣΙΤΕΛΑΙΟ 5 L</t>
  </si>
  <si>
    <t xml:space="preserve">      ΠΑΡΑΤΗΡΗΣΕΙΣ:</t>
  </si>
  <si>
    <t>1. Στις τιμές πώλησης προϊόντων συμπεριλαμβάνεται Φ.Π.Α.</t>
  </si>
  <si>
    <t>2. Σε περίπτωση ύπαρξης περισσοτέρων του ενός ομοειδών προϊόντων στο ίδιο κατάστημα, ως τιμή πώλησης θα λαμβάνεται η μέση τιμή του είδους.</t>
  </si>
  <si>
    <t>O Αν/τής Προϊστάμενος Διεύθυνσης</t>
  </si>
  <si>
    <t xml:space="preserve">ΕΛΑΙΟΛΑΔΟ ΕΞΑΙΡΕΤΙΚΟ ΠΑΡΘΕΝΟ ΣΕ ΔΟΧΕΙΟ 4 L </t>
  </si>
  <si>
    <t>ΕΓΝΑΤΙΑ Α.Ε. (DISCOUNT MARKET)</t>
  </si>
  <si>
    <t>Παντελής Σωτηριάδης</t>
  </si>
  <si>
    <t>Δ. ΜΑΣΟΥΤΗΣ Α.Ε.</t>
  </si>
  <si>
    <t>ΓΡΗΓΟΡΑΚΗΣ ΠΡΟΣΔΡΟΜΟΣ</t>
  </si>
  <si>
    <t>ΠΕΝΤΕ Α.Ε. (Σ/Μ ΓΑΛΑΞΙΑΣ)</t>
  </si>
  <si>
    <t>Κιλκίς 29 Μαΐου 2026</t>
  </si>
  <si>
    <t>ΑΝΕΔΗΚ ΚΡΗΤΙΚΟΣ</t>
  </si>
  <si>
    <t>Αριθ. Πρωτ.: οικ.400134(1117)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</si>
</sst>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1" x14ac:knownFonts="1">
    <font>
      <sz val="10"/>
      <color indexed="8"/>
      <name val="Arial"/>
      <charset val="161"/>
    </font>
    <font>
      <sz val="10"/>
      <color indexed="8"/>
      <name val="Arial"/>
      <family val="2"/>
      <charset val="161"/>
    </font>
    <font>
      <sz val="10"/>
      <color indexed="8"/>
      <name val="Arial Greek"/>
      <charset val="161"/>
    </font>
    <font>
      <b/>
      <sz val="10"/>
      <color indexed="8"/>
      <name val="Arial Narrow"/>
      <family val="2"/>
      <charset val="161"/>
    </font>
    <font>
      <b/>
      <u/>
      <sz val="11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 Narrow"/>
      <family val="2"/>
      <charset val="161"/>
    </font>
    <font>
      <b/>
      <sz val="10"/>
      <color indexed="8"/>
      <name val="Arial Greek"/>
      <charset val="161"/>
    </font>
    <font>
      <sz val="12"/>
      <color indexed="8"/>
      <name val="Arial Narrow"/>
      <family val="2"/>
      <charset val="161"/>
    </font>
    <font>
      <b/>
      <sz val="10.5"/>
      <color indexed="8"/>
      <name val="Arial"/>
      <family val="2"/>
      <charset val="161"/>
    </font>
    <font>
      <sz val="10.5"/>
      <color indexed="8"/>
      <name val="Arial Narrow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4"/>
      <color indexed="8"/>
      <name val="Arial Black"/>
      <family val="2"/>
      <charset val="161"/>
    </font>
    <font>
      <b/>
      <sz val="12"/>
      <color indexed="8"/>
      <name val="Arial Narrow"/>
      <family val="2"/>
      <charset val="161"/>
    </font>
    <font>
      <b/>
      <sz val="8"/>
      <color indexed="8"/>
      <name val="Arial Black"/>
      <family val="2"/>
      <charset val="161"/>
    </font>
    <font>
      <sz val="10"/>
      <color indexed="8"/>
      <name val="Arial"/>
      <family val="2"/>
      <charset val="1"/>
    </font>
    <font>
      <b/>
      <sz val="9"/>
      <color indexed="8"/>
      <name val="Arial Narrow"/>
      <family val="2"/>
      <charset val="161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Κανονικό 2" xfId="1" xr:uid="{509741FC-17E7-49C7-9EC3-6AB1C6263B65}"/>
    <cellStyle name="Κανονικό 3" xfId="2" xr:uid="{F24CD999-C746-495F-A7F0-6B80FFDFC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19050</xdr:rowOff>
    </xdr:from>
    <xdr:to>
      <xdr:col>0</xdr:col>
      <xdr:colOff>1066800</xdr:colOff>
      <xdr:row>1</xdr:row>
      <xdr:rowOff>0</xdr:rowOff>
    </xdr:to>
    <xdr:pic>
      <xdr:nvPicPr>
        <xdr:cNvPr id="1054" name="Εικόνα 1">
          <a:extLst>
            <a:ext uri="{FF2B5EF4-FFF2-40B4-BE49-F238E27FC236}">
              <a16:creationId xmlns:a16="http://schemas.microsoft.com/office/drawing/2014/main" id="{4B806C83-C86E-8A14-1E0E-27C4310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6096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D8FA-27AE-4550-BB61-9BAD54F35E06}">
  <dimension ref="A1:H41"/>
  <sheetViews>
    <sheetView showGridLines="0" tabSelected="1" zoomScale="120" zoomScaleNormal="120" workbookViewId="0">
      <selection activeCell="E3" sqref="E3"/>
    </sheetView>
  </sheetViews>
  <sheetFormatPr defaultColWidth="8.5703125" defaultRowHeight="12.75" x14ac:dyDescent="0.2"/>
  <cols>
    <col min="1" max="1" width="18.140625" customWidth="1"/>
    <col min="2" max="2" width="15.140625" customWidth="1"/>
    <col min="3" max="3" width="10.85546875" customWidth="1"/>
    <col min="4" max="4" width="12.5703125" customWidth="1"/>
    <col min="5" max="5" width="12.42578125" customWidth="1"/>
    <col min="6" max="6" width="12" customWidth="1"/>
    <col min="7" max="7" width="10.42578125" customWidth="1"/>
    <col min="8" max="8" width="10.7109375" hidden="1" customWidth="1"/>
    <col min="9" max="9" width="7.140625" customWidth="1"/>
    <col min="10" max="10" width="5" customWidth="1"/>
    <col min="11" max="11" width="16" customWidth="1"/>
    <col min="13" max="13" width="5.42578125" customWidth="1"/>
  </cols>
  <sheetData>
    <row r="1" spans="1:8" ht="39" customHeight="1" x14ac:dyDescent="0.3">
      <c r="A1" s="1"/>
      <c r="C1" s="2"/>
      <c r="D1" s="2"/>
      <c r="E1" s="40"/>
      <c r="F1" s="40"/>
      <c r="G1" s="41"/>
    </row>
    <row r="2" spans="1:8" x14ac:dyDescent="0.2">
      <c r="A2" s="3" t="s">
        <v>0</v>
      </c>
      <c r="B2" s="4"/>
      <c r="C2" s="5"/>
      <c r="D2" s="6"/>
      <c r="E2" s="7" t="s">
        <v>26</v>
      </c>
      <c r="F2" s="8"/>
    </row>
    <row r="3" spans="1:8" x14ac:dyDescent="0.2">
      <c r="A3" s="9" t="s">
        <v>1</v>
      </c>
      <c r="B3" s="4"/>
      <c r="C3" s="5"/>
      <c r="D3" s="6"/>
      <c r="E3" s="7" t="s">
        <v>28</v>
      </c>
      <c r="F3" s="8"/>
    </row>
    <row r="4" spans="1:8" x14ac:dyDescent="0.2">
      <c r="A4" s="9" t="s">
        <v>2</v>
      </c>
      <c r="B4" s="4"/>
      <c r="C4" s="5"/>
      <c r="D4" s="6"/>
      <c r="E4" s="7" t="s">
        <v>3</v>
      </c>
      <c r="F4" s="10"/>
    </row>
    <row r="5" spans="1:8" x14ac:dyDescent="0.2">
      <c r="A5" s="9" t="s">
        <v>4</v>
      </c>
      <c r="B5" s="4"/>
      <c r="C5" s="5"/>
      <c r="D5" s="6"/>
      <c r="E5" s="7"/>
      <c r="F5" s="10"/>
    </row>
    <row r="6" spans="1:8" ht="15.75" x14ac:dyDescent="0.25">
      <c r="A6" s="11" t="s">
        <v>5</v>
      </c>
      <c r="B6" s="11"/>
      <c r="C6" s="12"/>
      <c r="D6" s="6"/>
      <c r="E6" s="13"/>
      <c r="F6" s="13"/>
    </row>
    <row r="7" spans="1:8" ht="13.5" x14ac:dyDescent="0.2">
      <c r="A7" s="14"/>
      <c r="B7" s="14"/>
      <c r="C7" s="15"/>
      <c r="D7" s="16"/>
    </row>
    <row r="8" spans="1:8" ht="16.5" hidden="1" customHeight="1" x14ac:dyDescent="0.2"/>
    <row r="9" spans="1:8" ht="42" customHeight="1" x14ac:dyDescent="0.4">
      <c r="A9" s="42" t="s">
        <v>6</v>
      </c>
      <c r="B9" s="42"/>
      <c r="C9" s="42"/>
      <c r="D9" s="42"/>
      <c r="E9" s="42"/>
      <c r="F9" s="42"/>
      <c r="G9" s="42"/>
    </row>
    <row r="10" spans="1:8" ht="15" customHeight="1" x14ac:dyDescent="0.2">
      <c r="A10" s="43" t="s">
        <v>7</v>
      </c>
      <c r="B10" s="43"/>
      <c r="C10" s="43"/>
      <c r="D10" s="43"/>
      <c r="E10" s="43"/>
      <c r="F10" s="43"/>
      <c r="G10" s="43"/>
    </row>
    <row r="11" spans="1:8" ht="18" customHeight="1" x14ac:dyDescent="0.45">
      <c r="A11" s="17"/>
      <c r="B11" s="17"/>
      <c r="C11" s="17"/>
      <c r="D11" s="17"/>
      <c r="E11" s="17"/>
      <c r="F11" s="17"/>
    </row>
    <row r="12" spans="1:8" ht="48" customHeight="1" x14ac:dyDescent="0.2">
      <c r="A12" s="18" t="s">
        <v>8</v>
      </c>
      <c r="B12" s="33" t="s">
        <v>21</v>
      </c>
      <c r="C12" s="36" t="s">
        <v>25</v>
      </c>
      <c r="D12" s="34" t="s">
        <v>27</v>
      </c>
      <c r="E12" s="34" t="s">
        <v>23</v>
      </c>
      <c r="F12" s="35" t="s">
        <v>24</v>
      </c>
      <c r="G12" s="19" t="s">
        <v>9</v>
      </c>
    </row>
    <row r="13" spans="1:8" s="23" customFormat="1" ht="29.25" customHeight="1" x14ac:dyDescent="0.2">
      <c r="A13" s="20" t="s">
        <v>10</v>
      </c>
      <c r="B13" s="31">
        <f>AVERAGE(6.39,5.89,6.55,6.65)</f>
        <v>6.3699999999999992</v>
      </c>
      <c r="C13" s="37">
        <f>AVERAGE(5.72,7.06,6.9)</f>
        <v>6.56</v>
      </c>
      <c r="D13" s="31">
        <f>AVERAGE(5.89,6.7,7.99,7.39)</f>
        <v>6.9924999999999997</v>
      </c>
      <c r="E13" s="31">
        <f>AVERAGE(5.99,6.44,8.29,7.08,7.32)</f>
        <v>7.0239999999999991</v>
      </c>
      <c r="F13" s="31">
        <f>AVERAGE(6.26,5.98,5.59)</f>
        <v>5.9433333333333325</v>
      </c>
      <c r="G13" s="21">
        <f t="shared" ref="G13:G18" si="0">AVERAGE(B13:F13)</f>
        <v>6.5779666666666667</v>
      </c>
      <c r="H13" s="22">
        <f>G13/1.13</f>
        <v>5.8212094395280243</v>
      </c>
    </row>
    <row r="14" spans="1:8" s="23" customFormat="1" ht="28.7" customHeight="1" x14ac:dyDescent="0.2">
      <c r="A14" s="20" t="s">
        <v>12</v>
      </c>
      <c r="B14" s="31">
        <f>AVERAGE(26.95,23.35)</f>
        <v>25.15</v>
      </c>
      <c r="C14" s="37">
        <f>AVERAGE(20.98,26.8,25.55)</f>
        <v>24.443333333333332</v>
      </c>
      <c r="D14" s="31">
        <f>AVERAGE(19.95,27.73,21.99)</f>
        <v>23.223333333333333</v>
      </c>
      <c r="E14" s="32">
        <f>AVERAGE(28.32,22.99,27.46)</f>
        <v>26.256666666666671</v>
      </c>
      <c r="F14" s="31" t="s">
        <v>11</v>
      </c>
      <c r="G14" s="21">
        <f t="shared" si="0"/>
        <v>24.768333333333334</v>
      </c>
      <c r="H14" s="24" t="s">
        <v>11</v>
      </c>
    </row>
    <row r="15" spans="1:8" s="23" customFormat="1" ht="39" customHeight="1" x14ac:dyDescent="0.2">
      <c r="A15" s="20" t="s">
        <v>13</v>
      </c>
      <c r="B15" s="31">
        <f>AVERAGE(7.29,8.15,7.99)</f>
        <v>7.81</v>
      </c>
      <c r="C15" s="37">
        <f>AVERAGE(7.95,7.55,7.9,8.89,8.48,9.4,9.48)</f>
        <v>8.5214285714285705</v>
      </c>
      <c r="D15" s="31">
        <f>AVERAGE(10.57,13.55,7.98,8.45,7.95,8.49)</f>
        <v>9.4983333333333331</v>
      </c>
      <c r="E15" s="31">
        <f>AVERAGE(13.22,13.22,11.5,11.63,9.99,9.48,9.5,7.45,7.49,8.58,8.58,9.7,12.65,14.25,9.46)</f>
        <v>10.446666666666667</v>
      </c>
      <c r="F15" s="31">
        <f>AVERAGE(6.99,7.54)</f>
        <v>7.2650000000000006</v>
      </c>
      <c r="G15" s="21">
        <f t="shared" si="0"/>
        <v>8.7082857142857133</v>
      </c>
      <c r="H15" s="22">
        <f>G15/1.13</f>
        <v>7.7064475347661183</v>
      </c>
    </row>
    <row r="16" spans="1:8" s="23" customFormat="1" ht="38.65" customHeight="1" x14ac:dyDescent="0.2">
      <c r="A16" s="20" t="s">
        <v>20</v>
      </c>
      <c r="B16" s="31">
        <f>AVERAGE(26.69,28.45)</f>
        <v>27.57</v>
      </c>
      <c r="C16" s="37" t="s">
        <v>11</v>
      </c>
      <c r="D16" s="31" t="s">
        <v>11</v>
      </c>
      <c r="E16" s="31">
        <f>AVERAGE(35.99,26.99,26.79,34.31)</f>
        <v>31.020000000000003</v>
      </c>
      <c r="F16" s="32" t="s">
        <v>11</v>
      </c>
      <c r="G16" s="21">
        <f t="shared" si="0"/>
        <v>29.295000000000002</v>
      </c>
      <c r="H16" s="22">
        <f>G16/1.13</f>
        <v>25.924778761061951</v>
      </c>
    </row>
    <row r="17" spans="1:8" s="23" customFormat="1" ht="26.65" customHeight="1" x14ac:dyDescent="0.2">
      <c r="A17" s="20" t="s">
        <v>14</v>
      </c>
      <c r="B17" s="31">
        <f>AVERAGE(2.42,2.29)</f>
        <v>2.355</v>
      </c>
      <c r="C17" s="37">
        <f>AVERAGE(2.44,3.58,2.85)</f>
        <v>2.9566666666666666</v>
      </c>
      <c r="D17" s="31">
        <f>AVERAGE(3.15,2.49,2.79)</f>
        <v>2.81</v>
      </c>
      <c r="E17" s="31">
        <f>AVERAGE(2.45,4.47,3.58,3.65)</f>
        <v>3.5375000000000001</v>
      </c>
      <c r="F17" s="31">
        <f>AVERAGE(3.28,2.65,2.95)</f>
        <v>2.9599999999999995</v>
      </c>
      <c r="G17" s="21">
        <f t="shared" si="0"/>
        <v>2.9238333333333331</v>
      </c>
      <c r="H17" s="22">
        <f>G17/1.13</f>
        <v>2.5874631268436579</v>
      </c>
    </row>
    <row r="18" spans="1:8" s="23" customFormat="1" ht="25.5" customHeight="1" x14ac:dyDescent="0.2">
      <c r="A18" s="20" t="s">
        <v>15</v>
      </c>
      <c r="B18" s="32">
        <f>AVERAGE(13.95,11.9)</f>
        <v>12.925000000000001</v>
      </c>
      <c r="C18" s="38">
        <v>11.9</v>
      </c>
      <c r="D18" s="31" t="s">
        <v>11</v>
      </c>
      <c r="E18" s="31">
        <f>AVERAGE(17.59,11.39)</f>
        <v>14.49</v>
      </c>
      <c r="F18" s="32" t="s">
        <v>11</v>
      </c>
      <c r="G18" s="21">
        <f t="shared" si="0"/>
        <v>13.105000000000002</v>
      </c>
      <c r="H18" s="22">
        <f>G18/1.13</f>
        <v>11.597345132743365</v>
      </c>
    </row>
    <row r="19" spans="1:8" s="23" customFormat="1" ht="22.7" customHeight="1" x14ac:dyDescent="0.2">
      <c r="A19" s="25"/>
      <c r="B19" s="26"/>
      <c r="C19" s="26"/>
      <c r="D19"/>
      <c r="E19"/>
      <c r="F19"/>
      <c r="G19"/>
    </row>
    <row r="20" spans="1:8" s="23" customFormat="1" ht="12.75" hidden="1" customHeight="1" x14ac:dyDescent="0.2">
      <c r="A20" s="25"/>
      <c r="B20" s="26"/>
      <c r="C20" s="26"/>
      <c r="D20"/>
      <c r="E20"/>
      <c r="F20"/>
      <c r="G20"/>
    </row>
    <row r="21" spans="1:8" ht="12" hidden="1" customHeight="1" x14ac:dyDescent="0.2">
      <c r="A21" s="27" t="s">
        <v>3</v>
      </c>
      <c r="B21" s="27"/>
      <c r="C21" s="27"/>
    </row>
    <row r="22" spans="1:8" ht="11.85" customHeight="1" x14ac:dyDescent="0.25">
      <c r="A22" s="28" t="s">
        <v>16</v>
      </c>
    </row>
    <row r="23" spans="1:8" s="29" customFormat="1" ht="17.25" customHeight="1" x14ac:dyDescent="0.2">
      <c r="A23" s="44" t="s">
        <v>17</v>
      </c>
      <c r="B23" s="44"/>
      <c r="C23" s="44"/>
      <c r="D23" s="44"/>
      <c r="E23" s="44"/>
      <c r="F23" s="44"/>
      <c r="G23" s="44"/>
    </row>
    <row r="24" spans="1:8" s="29" customFormat="1" ht="28.35" customHeight="1" x14ac:dyDescent="0.2">
      <c r="A24" s="44" t="s">
        <v>18</v>
      </c>
      <c r="B24" s="44"/>
      <c r="C24" s="44"/>
      <c r="D24" s="44"/>
      <c r="E24" s="44"/>
      <c r="F24" s="44"/>
      <c r="G24" s="44"/>
    </row>
    <row r="25" spans="1:8" s="29" customFormat="1" ht="15" customHeight="1" x14ac:dyDescent="0.2">
      <c r="A25" s="30"/>
      <c r="B25" s="25"/>
      <c r="C25" s="25"/>
      <c r="D25" s="25"/>
      <c r="E25" s="25"/>
      <c r="F25" s="25"/>
      <c r="G25" s="25"/>
    </row>
    <row r="26" spans="1:8" ht="20.45" customHeight="1" x14ac:dyDescent="0.2">
      <c r="A26" s="3"/>
      <c r="B26" s="3"/>
      <c r="C26" s="3"/>
      <c r="D26" s="45" t="s">
        <v>19</v>
      </c>
      <c r="E26" s="45"/>
      <c r="F26" s="45"/>
      <c r="G26" s="45"/>
    </row>
    <row r="27" spans="1:8" ht="10.5" customHeight="1" x14ac:dyDescent="0.2">
      <c r="D27" s="39"/>
      <c r="E27" s="39"/>
      <c r="F27" s="39"/>
      <c r="G27" s="39"/>
    </row>
    <row r="28" spans="1:8" ht="32.25" customHeight="1" x14ac:dyDescent="0.2">
      <c r="C28" t="s">
        <v>3</v>
      </c>
      <c r="D28" s="39" t="s">
        <v>22</v>
      </c>
      <c r="E28" s="39"/>
      <c r="F28" s="39"/>
      <c r="G28" s="39"/>
    </row>
    <row r="29" spans="1:8" ht="24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8">
    <mergeCell ref="D28:G28"/>
    <mergeCell ref="E1:G1"/>
    <mergeCell ref="A9:G9"/>
    <mergeCell ref="A10:G10"/>
    <mergeCell ref="A23:G23"/>
    <mergeCell ref="A24:G24"/>
    <mergeCell ref="D26:G26"/>
    <mergeCell ref="D27:G27"/>
  </mergeCells>
  <pageMargins left="0.78194444444444444" right="0.27500000000000002" top="0.59027777777777779" bottom="0.1965277777777777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689-75D1-4B60-B19F-32455936B9A0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C4-5C18-4838-8E42-2AFABEA559BD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cp:lastPrinted>2025-11-27T07:05:15Z</cp:lastPrinted>
  <dcterms:created xsi:type="dcterms:W3CDTF">2024-10-31T07:22:41Z</dcterms:created>
  <dcterms:modified xsi:type="dcterms:W3CDTF">2026-05-29T07:15:50Z</dcterms:modified>
</cp:coreProperties>
</file>